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<sst xmlns="http://schemas.openxmlformats.org/spreadsheetml/2006/main" count="189" uniqueCount="189">
  <si>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</si>
  <si>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</si>
  <si>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</si>
  <si>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</si>
  <si>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</si>
  <si>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</si>
  <si>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</si>
  <si>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</si>
  <si>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</si>
  <si>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</si>
  <si>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</si>
  <si>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</si>
  <si>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</si>
  <si>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</si>
  <si>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</si>
  <si>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</si>
  <si>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</si>
  <si>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</si>
  <si>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</si>
  <si>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</si>
  <si>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</si>
  <si>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</si>
  <si>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</si>
  <si>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</si>
  <si>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</si>
  <si>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</si>
  <si>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</si>
  <si>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</si>
  <si>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</si>
  <si>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</si>
  <si>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</si>
  <si>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</si>
  <si>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</si>
  <si>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</si>
  <si>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</si>
  <si>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</si>
  <si>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</si>
  <si>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</si>
  <si>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</si>
  <si>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</si>
  <si>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</si>
  <si>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</si>
  <si>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</si>
  <si>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</si>
  <si>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</si>
  <si>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</si>
  <si>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</si>
  <si>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</si>
  <si>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</si>
  <si>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</si>
  <si>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</si>
  <si>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</si>
  <si>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</si>
  <si>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</si>
  <si>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</si>
  <si>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</si>
  <si>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</si>
  <si>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</si>
  <si>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</si>
  <si>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</si>
  <si>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</si>
  <si>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</si>
  <si>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</si>
  <si>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</si>
  <si>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</si>
  <si>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</si>
  <si>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</si>
  <si>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</si>
  <si>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</si>
  <si>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</si>
  <si>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</si>
  <si>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</si>
  <si>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</si>
  <si>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</si>
  <si>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</si>
  <si>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</si>
  <si>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</si>
  <si>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</si>
  <si>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</si>
  <si>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</si>
  <si>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</si>
  <si>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</si>
  <si>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</si>
  <si>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</si>
  <si>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</si>
  <si>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</si>
  <si>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</si>
  <si>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</si>
  <si>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</si>
  <si>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</si>
  <si>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</si>
  <si>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</si>
  <si>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</si>
  <si>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</si>
  <si>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</si>
  <si>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</si>
  <si>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</si>
  <si>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</si>
  <si>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</si>
  <si>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</si>
  <si>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</si>
  <si>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</si>
  <si>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</si>
  <si>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</si>
  <si>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</si>
  <si>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</si>
  <si>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</si>
  <si>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</si>
  <si>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</si>
  <si>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</si>
  <si>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</si>
  <si>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</si>
  <si>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</si>
  <si>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</si>
  <si>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</si>
  <si>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</si>
  <si>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</si>
  <si>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</si>
  <si>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</si>
  <si>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</si>
  <si>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</si>
  <si>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</si>
  <si>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</si>
  <si>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</si>
  <si>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</si>
  <si>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</si>
  <si>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</si>
  <si>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</si>
  <si>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</si>
  <si>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</si>
  <si>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</si>
  <si>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</si>
  <si>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</si>
  <si>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</si>
  <si>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</si>
  <si>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</si>
  <si>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</si>
  <si>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</si>
  <si>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</si>
  <si>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</si>
  <si>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</si>
  <si>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</si>
  <si>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</si>
  <si>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</si>
  <si>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</si>
  <si>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</si>
  <si>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</si>
  <si>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</si>
  <si>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</si>
  <si>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</si>
  <si>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</si>
  <si>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</si>
  <si>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</si>
  <si>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</si>
  <si>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</si>
  <si>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</si>
  <si>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</si>
  <si>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</si>
  <si>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</si>
  <si>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</si>
  <si>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</si>
  <si>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</si>
  <si>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</si>
  <si>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</si>
  <si>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</si>
  <si>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</si>
  <si>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</si>
  <si>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</si>
  <si>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</si>
  <si>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</si>
  <si>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</si>
  <si>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</si>
  <si>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</si>
  <si>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</si>
  <si>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</si>
  <si>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</si>
  <si>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</si>
  <si>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</si>
  <si>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</si>
  <si>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</si>
  <si>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</si>
  <si>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</si>
  <si>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</si>
  <si>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Уточненный план план на 2023 год, утвержден решением Думы города от 22.02.2023 №270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</si>
  <si>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</si>
  <si>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</si>
  <si>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</si>
  <si>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</si>
  <si>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 xml:space="preserve">                                                                                                                    от "_23_" _06___ 2023 №_293_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</si>
</sst>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0" zoomScaleNormal="80" zoomScalePageLayoutView="0" workbookViewId="0" topLeftCell="A91">
      <selection activeCell="B5" sqref="B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4" t="s">
        <v>90</v>
      </c>
      <c r="C1" s="85"/>
      <c r="D1" s="83"/>
      <c r="E1" s="83"/>
    </row>
    <row r="2" spans="2:5" ht="15.75">
      <c r="B2" s="84" t="s">
        <v>91</v>
      </c>
      <c r="C2" s="85"/>
      <c r="D2" s="83"/>
      <c r="E2" s="83"/>
    </row>
    <row r="3" spans="2:5" ht="15.75">
      <c r="B3" s="84" t="s">
        <v>92</v>
      </c>
      <c r="C3" s="85"/>
      <c r="D3" s="83"/>
      <c r="E3" s="83"/>
    </row>
    <row r="4" spans="2:5" ht="15.75">
      <c r="B4" s="84" t="s">
        <v>188</v>
      </c>
      <c r="C4" s="83"/>
      <c r="D4" s="83"/>
      <c r="E4" s="83"/>
    </row>
    <row r="6" spans="1:9" ht="35.25" customHeight="1">
      <c r="A6" s="82" t="s">
        <v>173</v>
      </c>
      <c r="B6" s="82"/>
      <c r="C6" s="82"/>
      <c r="D6" s="83"/>
      <c r="E6" s="83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6" t="s">
        <v>38</v>
      </c>
      <c r="B9" s="88" t="s">
        <v>81</v>
      </c>
      <c r="C9" s="89" t="s">
        <v>183</v>
      </c>
      <c r="D9" s="80" t="s">
        <v>89</v>
      </c>
      <c r="E9" s="80" t="s">
        <v>174</v>
      </c>
    </row>
    <row r="10" spans="1:5" ht="65.25" customHeight="1">
      <c r="A10" s="87"/>
      <c r="B10" s="88"/>
      <c r="C10" s="90"/>
      <c r="D10" s="81"/>
      <c r="E10" s="81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1519256.7999999998</v>
      </c>
      <c r="D12" s="25">
        <f>SUM(D13+D29)</f>
        <v>33810.1</v>
      </c>
      <c r="E12" s="47">
        <f aca="true" t="shared" si="0" ref="E12:E57">SUM(C12+D12)</f>
        <v>1553066.9</v>
      </c>
      <c r="F12" s="65"/>
    </row>
    <row r="13" spans="1:6" ht="15" customHeight="1">
      <c r="A13" s="4"/>
      <c r="B13" s="36" t="s">
        <v>61</v>
      </c>
      <c r="C13" s="25">
        <f>SUM(C14+C16+C18+C23+C27+D28)</f>
        <v>1279737.7</v>
      </c>
      <c r="D13" s="25">
        <f>SUM(D14+D16+D18+D23+D27)</f>
        <v>22013.8</v>
      </c>
      <c r="E13" s="47">
        <f t="shared" si="0"/>
        <v>1301751.5</v>
      </c>
      <c r="F13" s="65"/>
    </row>
    <row r="14" spans="1:8" ht="15">
      <c r="A14" s="8" t="s">
        <v>17</v>
      </c>
      <c r="B14" s="37" t="s">
        <v>0</v>
      </c>
      <c r="C14" s="26">
        <f>SUM(C15)</f>
        <v>977294.9</v>
      </c>
      <c r="D14" s="26">
        <f>SUM(D15)</f>
        <v>22084.2</v>
      </c>
      <c r="E14" s="49">
        <f t="shared" si="0"/>
        <v>999379.1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977294.9</v>
      </c>
      <c r="D15" s="48">
        <v>22084.2</v>
      </c>
      <c r="E15" s="48">
        <f t="shared" si="0"/>
        <v>999379.1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0</v>
      </c>
      <c r="E16" s="49">
        <f t="shared" si="0"/>
        <v>14784.4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14784.4</v>
      </c>
      <c r="D17" s="61"/>
      <c r="E17" s="48">
        <f t="shared" si="0"/>
        <v>14784.4</v>
      </c>
      <c r="F17" s="65"/>
    </row>
    <row r="18" spans="1:6" ht="15">
      <c r="A18" s="8" t="s">
        <v>19</v>
      </c>
      <c r="B18" s="37" t="s">
        <v>7</v>
      </c>
      <c r="C18" s="31">
        <f>SUM(C19:C22)</f>
        <v>178424</v>
      </c>
      <c r="D18" s="31">
        <f>SUM(D19:D22)</f>
        <v>0</v>
      </c>
      <c r="E18" s="49">
        <f t="shared" si="0"/>
        <v>178424</v>
      </c>
      <c r="F18" s="65"/>
    </row>
    <row r="19" spans="1:6" ht="30">
      <c r="A19" s="5" t="s">
        <v>43</v>
      </c>
      <c r="B19" s="39" t="s">
        <v>9</v>
      </c>
      <c r="C19" s="29">
        <v>171700</v>
      </c>
      <c r="D19" s="48"/>
      <c r="E19" s="48">
        <f t="shared" si="0"/>
        <v>171700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6724</v>
      </c>
      <c r="D22" s="48"/>
      <c r="E22" s="48">
        <f t="shared" si="0"/>
        <v>6724</v>
      </c>
      <c r="F22" s="65"/>
    </row>
    <row r="23" spans="1:6" ht="15">
      <c r="A23" s="9" t="s">
        <v>21</v>
      </c>
      <c r="B23" s="40" t="s">
        <v>1</v>
      </c>
      <c r="C23" s="26">
        <f>SUM(C24:C26)</f>
        <v>100054</v>
      </c>
      <c r="D23" s="26">
        <f>SUM(D24:D26)</f>
        <v>0</v>
      </c>
      <c r="E23" s="49">
        <f t="shared" si="0"/>
        <v>100054</v>
      </c>
      <c r="F23" s="65"/>
    </row>
    <row r="24" spans="1:6" ht="15">
      <c r="A24" s="7" t="s">
        <v>22</v>
      </c>
      <c r="B24" s="6" t="s">
        <v>11</v>
      </c>
      <c r="C24" s="15">
        <v>29300</v>
      </c>
      <c r="D24" s="61"/>
      <c r="E24" s="48">
        <f t="shared" si="0"/>
        <v>29300</v>
      </c>
      <c r="F24" s="65"/>
    </row>
    <row r="25" spans="1:6" ht="15">
      <c r="A25" s="5" t="s">
        <v>149</v>
      </c>
      <c r="B25" s="6" t="s">
        <v>150</v>
      </c>
      <c r="C25" s="15">
        <v>24600</v>
      </c>
      <c r="D25" s="61"/>
      <c r="E25" s="48">
        <f t="shared" si="0"/>
        <v>24600</v>
      </c>
      <c r="F25" s="65"/>
    </row>
    <row r="26" spans="1:6" ht="15">
      <c r="A26" s="5" t="s">
        <v>23</v>
      </c>
      <c r="B26" s="6" t="s">
        <v>12</v>
      </c>
      <c r="C26" s="15">
        <v>46154</v>
      </c>
      <c r="D26" s="61"/>
      <c r="E26" s="48">
        <f t="shared" si="0"/>
        <v>46154</v>
      </c>
      <c r="F26" s="65"/>
    </row>
    <row r="27" spans="1:6" ht="15">
      <c r="A27" s="9" t="s">
        <v>24</v>
      </c>
      <c r="B27" s="40" t="s">
        <v>8</v>
      </c>
      <c r="C27" s="26">
        <v>9180.4</v>
      </c>
      <c r="D27" s="49">
        <v>-70.4</v>
      </c>
      <c r="E27" s="49">
        <f t="shared" si="0"/>
        <v>9110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239519.09999999998</v>
      </c>
      <c r="D29" s="25">
        <f>SUM(D30+D39+D41+D46+D54+D55)</f>
        <v>11796.3</v>
      </c>
      <c r="E29" s="47">
        <f t="shared" si="0"/>
        <v>251315.39999999997</v>
      </c>
      <c r="F29" s="65"/>
    </row>
    <row r="30" spans="1:6" ht="45">
      <c r="A30" s="8" t="s">
        <v>25</v>
      </c>
      <c r="B30" s="40" t="s">
        <v>2</v>
      </c>
      <c r="C30" s="26">
        <f>SUM(C31:C38)</f>
        <v>148076.3</v>
      </c>
      <c r="D30" s="26">
        <f>SUM(D31:D38)</f>
        <v>2465</v>
      </c>
      <c r="E30" s="49">
        <f t="shared" si="0"/>
        <v>150541.3</v>
      </c>
      <c r="F30" s="65"/>
    </row>
    <row r="31" spans="1:5" ht="45" customHeight="1">
      <c r="A31" s="5" t="s">
        <v>76</v>
      </c>
      <c r="B31" s="41" t="s">
        <v>77</v>
      </c>
      <c r="C31" s="27">
        <v>8</v>
      </c>
      <c r="D31" s="48"/>
      <c r="E31" s="48">
        <f t="shared" si="0"/>
        <v>8</v>
      </c>
    </row>
    <row r="32" spans="1:5" ht="75">
      <c r="A32" s="5" t="s">
        <v>40</v>
      </c>
      <c r="B32" s="6" t="s">
        <v>14</v>
      </c>
      <c r="C32" s="15">
        <v>121380</v>
      </c>
      <c r="D32" s="48"/>
      <c r="E32" s="48">
        <f t="shared" si="0"/>
        <v>121380</v>
      </c>
    </row>
    <row r="33" spans="1:5" ht="75">
      <c r="A33" s="5" t="s">
        <v>36</v>
      </c>
      <c r="B33" s="6" t="s">
        <v>44</v>
      </c>
      <c r="C33" s="15">
        <v>1340</v>
      </c>
      <c r="D33" s="48"/>
      <c r="E33" s="48">
        <f t="shared" si="0"/>
        <v>1340</v>
      </c>
    </row>
    <row r="34" spans="1:5" ht="60.75" customHeight="1">
      <c r="A34" s="5" t="s">
        <v>26</v>
      </c>
      <c r="B34" s="6" t="s">
        <v>39</v>
      </c>
      <c r="C34" s="15">
        <v>216</v>
      </c>
      <c r="D34" s="48">
        <v>120</v>
      </c>
      <c r="E34" s="48">
        <f t="shared" si="0"/>
        <v>336</v>
      </c>
    </row>
    <row r="35" spans="1:5" ht="33" customHeight="1">
      <c r="A35" s="5" t="s">
        <v>49</v>
      </c>
      <c r="B35" s="6" t="s">
        <v>50</v>
      </c>
      <c r="C35" s="15">
        <v>9821</v>
      </c>
      <c r="D35" s="48"/>
      <c r="E35" s="48">
        <f t="shared" si="0"/>
        <v>9821</v>
      </c>
    </row>
    <row r="36" spans="1:5" ht="45.75" customHeight="1">
      <c r="A36" s="5" t="s">
        <v>166</v>
      </c>
      <c r="B36" s="6" t="s">
        <v>159</v>
      </c>
      <c r="C36" s="15">
        <v>400</v>
      </c>
      <c r="D36" s="70">
        <v>245</v>
      </c>
      <c r="E36" s="69">
        <f t="shared" si="0"/>
        <v>645</v>
      </c>
    </row>
    <row r="37" spans="1:5" ht="75">
      <c r="A37" s="5" t="s">
        <v>55</v>
      </c>
      <c r="B37" s="14" t="s">
        <v>56</v>
      </c>
      <c r="C37" s="15">
        <v>11100</v>
      </c>
      <c r="D37" s="48">
        <v>2100</v>
      </c>
      <c r="E37" s="48">
        <f t="shared" si="0"/>
        <v>13200</v>
      </c>
    </row>
    <row r="38" spans="1:5" ht="110.25" customHeight="1">
      <c r="A38" s="5" t="s">
        <v>162</v>
      </c>
      <c r="B38" s="14" t="s">
        <v>163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30">
      <c r="A41" s="8" t="s">
        <v>29</v>
      </c>
      <c r="B41" s="40" t="s">
        <v>124</v>
      </c>
      <c r="C41" s="26">
        <f>SUM(C42:C45)</f>
        <v>161</v>
      </c>
      <c r="D41" s="26">
        <f>SUM(D42:D45)</f>
        <v>184.8</v>
      </c>
      <c r="E41" s="49">
        <f t="shared" si="0"/>
        <v>345.8</v>
      </c>
    </row>
    <row r="42" spans="1:5" ht="45">
      <c r="A42" s="5" t="s">
        <v>59</v>
      </c>
      <c r="B42" s="18" t="s">
        <v>60</v>
      </c>
      <c r="C42" s="15">
        <v>10</v>
      </c>
      <c r="D42" s="48"/>
      <c r="E42" s="48">
        <f t="shared" si="0"/>
        <v>10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1">
        <v>184.8</v>
      </c>
      <c r="E45" s="48">
        <f t="shared" si="0"/>
        <v>334.8</v>
      </c>
    </row>
    <row r="46" spans="1:5" ht="30">
      <c r="A46" s="8" t="s">
        <v>30</v>
      </c>
      <c r="B46" s="40" t="s">
        <v>5</v>
      </c>
      <c r="C46" s="26">
        <f>SUM(C47:C52)</f>
        <v>76179</v>
      </c>
      <c r="D46" s="26">
        <f>SUM(D47:D52)</f>
        <v>9038</v>
      </c>
      <c r="E46" s="49">
        <f t="shared" si="0"/>
        <v>85217</v>
      </c>
    </row>
    <row r="47" spans="1:5" ht="30">
      <c r="A47" s="5" t="s">
        <v>31</v>
      </c>
      <c r="B47" s="6" t="s">
        <v>13</v>
      </c>
      <c r="C47" s="15">
        <v>63763</v>
      </c>
      <c r="D47" s="48">
        <v>6500</v>
      </c>
      <c r="E47" s="48">
        <f t="shared" si="0"/>
        <v>70263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10553</v>
      </c>
      <c r="D50" s="48"/>
      <c r="E50" s="48">
        <f t="shared" si="0"/>
        <v>10553</v>
      </c>
    </row>
    <row r="51" spans="1:5" ht="48" customHeight="1">
      <c r="A51" s="5" t="s">
        <v>82</v>
      </c>
      <c r="B51" s="43" t="s">
        <v>83</v>
      </c>
      <c r="C51" s="15">
        <v>0</v>
      </c>
      <c r="D51" s="48">
        <v>993</v>
      </c>
      <c r="E51" s="48">
        <f t="shared" si="0"/>
        <v>993</v>
      </c>
    </row>
    <row r="52" spans="1:5" ht="89.25" customHeight="1">
      <c r="A52" s="5" t="s">
        <v>139</v>
      </c>
      <c r="B52" s="43" t="s">
        <v>140</v>
      </c>
      <c r="C52" s="15">
        <v>703</v>
      </c>
      <c r="D52" s="48">
        <v>1545</v>
      </c>
      <c r="E52" s="48">
        <f t="shared" si="0"/>
        <v>2248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5">
      <c r="A54" s="8" t="s">
        <v>32</v>
      </c>
      <c r="B54" s="40" t="s">
        <v>6</v>
      </c>
      <c r="C54" s="26">
        <v>5196.8</v>
      </c>
      <c r="D54" s="49">
        <v>108.5</v>
      </c>
      <c r="E54" s="49">
        <f t="shared" si="0"/>
        <v>5305.3</v>
      </c>
    </row>
    <row r="55" spans="1:5" ht="15">
      <c r="A55" s="8" t="s">
        <v>143</v>
      </c>
      <c r="B55" s="40" t="s">
        <v>144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5" ht="30">
      <c r="A57" s="5" t="s">
        <v>160</v>
      </c>
      <c r="B57" s="63" t="s">
        <v>161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SUM(C59+C93+C95+C97+C99)</f>
        <v>4876112</v>
      </c>
      <c r="D58" s="30">
        <f>SUM(D59+D93+D95+D97+D99)</f>
        <v>222789.9</v>
      </c>
      <c r="E58" s="30">
        <f>C58+D58</f>
        <v>5098901.9</v>
      </c>
    </row>
    <row r="59" spans="1:5" ht="46.5" customHeight="1">
      <c r="A59" s="22" t="s">
        <v>63</v>
      </c>
      <c r="B59" s="44" t="s">
        <v>64</v>
      </c>
      <c r="C59" s="20">
        <f>SUM(C60,C64,C80,C88)</f>
        <v>4876112</v>
      </c>
      <c r="D59" s="20">
        <f>SUM(D60,D64,D80,D88)</f>
        <v>222039.69999999998</v>
      </c>
      <c r="E59" s="49">
        <f aca="true" t="shared" si="1" ref="E59:E92">SUM(C59+D59)</f>
        <v>5098151.7</v>
      </c>
    </row>
    <row r="60" spans="1:5" ht="30">
      <c r="A60" s="54" t="s">
        <v>102</v>
      </c>
      <c r="B60" s="55" t="s">
        <v>86</v>
      </c>
      <c r="C60" s="56">
        <f>SUM(C61:C63)</f>
        <v>675816.2</v>
      </c>
      <c r="D60" s="57">
        <f>D61+D62+D63</f>
        <v>30538.6</v>
      </c>
      <c r="E60" s="57">
        <f t="shared" si="1"/>
        <v>706354.7999999999</v>
      </c>
    </row>
    <row r="61" spans="1:5" ht="45">
      <c r="A61" s="23" t="s">
        <v>103</v>
      </c>
      <c r="B61" s="13" t="s">
        <v>155</v>
      </c>
      <c r="C61" s="21">
        <v>564483.5</v>
      </c>
      <c r="D61" s="48"/>
      <c r="E61" s="48">
        <f t="shared" si="1"/>
        <v>564483.5</v>
      </c>
    </row>
    <row r="62" spans="1:5" ht="30">
      <c r="A62" s="23" t="s">
        <v>104</v>
      </c>
      <c r="B62" s="13" t="s">
        <v>65</v>
      </c>
      <c r="C62" s="21">
        <v>111332.7</v>
      </c>
      <c r="D62" s="61">
        <v>30538.6</v>
      </c>
      <c r="E62" s="61">
        <f t="shared" si="1"/>
        <v>141871.3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30">
      <c r="A64" s="54" t="s">
        <v>106</v>
      </c>
      <c r="B64" s="58" t="s">
        <v>66</v>
      </c>
      <c r="C64" s="56">
        <f>SUM(C65:C79)</f>
        <v>1934692.4999999998</v>
      </c>
      <c r="D64" s="56">
        <f>SUM(D65:D79)</f>
        <v>111995.7</v>
      </c>
      <c r="E64" s="57">
        <f t="shared" si="1"/>
        <v>2046688.1999999997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99884.9</v>
      </c>
      <c r="D66" s="48">
        <v>6789</v>
      </c>
      <c r="E66" s="48">
        <f t="shared" si="1"/>
        <v>106673.9</v>
      </c>
    </row>
    <row r="67" spans="1:5" ht="107.25" customHeight="1">
      <c r="A67" s="23" t="s">
        <v>134</v>
      </c>
      <c r="B67" s="66" t="s">
        <v>178</v>
      </c>
      <c r="C67" s="21">
        <v>665194</v>
      </c>
      <c r="D67" s="48"/>
      <c r="E67" s="48">
        <f t="shared" si="1"/>
        <v>665194</v>
      </c>
    </row>
    <row r="68" spans="1:5" ht="62.25" customHeight="1">
      <c r="A68" s="23" t="s">
        <v>184</v>
      </c>
      <c r="B68" s="78" t="s">
        <v>185</v>
      </c>
      <c r="C68" s="79">
        <v>0</v>
      </c>
      <c r="D68" s="69">
        <v>10820</v>
      </c>
      <c r="E68" s="69">
        <f t="shared" si="1"/>
        <v>10820</v>
      </c>
    </row>
    <row r="69" spans="1:5" ht="90.75" customHeight="1">
      <c r="A69" s="23" t="s">
        <v>135</v>
      </c>
      <c r="B69" s="66" t="s">
        <v>136</v>
      </c>
      <c r="C69" s="21">
        <v>1040432</v>
      </c>
      <c r="D69" s="48"/>
      <c r="E69" s="48">
        <f t="shared" si="1"/>
        <v>1040432</v>
      </c>
    </row>
    <row r="70" spans="1:5" ht="45.75" customHeight="1">
      <c r="A70" s="23" t="s">
        <v>181</v>
      </c>
      <c r="B70" s="43" t="s">
        <v>182</v>
      </c>
      <c r="C70" s="21">
        <v>0</v>
      </c>
      <c r="D70" s="48">
        <v>15327.5</v>
      </c>
      <c r="E70" s="48">
        <f t="shared" si="1"/>
        <v>15327.5</v>
      </c>
    </row>
    <row r="71" spans="1:5" ht="75" customHeight="1">
      <c r="A71" s="75" t="s">
        <v>175</v>
      </c>
      <c r="B71" s="76" t="s">
        <v>176</v>
      </c>
      <c r="C71" s="62">
        <v>1775.2</v>
      </c>
      <c r="D71" s="61"/>
      <c r="E71" s="61">
        <f t="shared" si="1"/>
        <v>1775.2</v>
      </c>
    </row>
    <row r="72" spans="1:5" ht="61.5" customHeight="1">
      <c r="A72" s="23" t="s">
        <v>157</v>
      </c>
      <c r="B72" s="68" t="s">
        <v>158</v>
      </c>
      <c r="C72" s="21">
        <v>44650</v>
      </c>
      <c r="D72" s="61"/>
      <c r="E72" s="61">
        <f t="shared" si="1"/>
        <v>44650</v>
      </c>
    </row>
    <row r="73" spans="1:5" ht="65.25" customHeight="1">
      <c r="A73" s="23" t="s">
        <v>151</v>
      </c>
      <c r="B73" s="24" t="s">
        <v>152</v>
      </c>
      <c r="C73" s="62">
        <v>609.5</v>
      </c>
      <c r="D73" s="61"/>
      <c r="E73" s="48">
        <f t="shared" si="1"/>
        <v>609.5</v>
      </c>
    </row>
    <row r="74" spans="1:6" ht="32.25" customHeight="1">
      <c r="A74" s="23" t="s">
        <v>110</v>
      </c>
      <c r="B74" s="13" t="s">
        <v>95</v>
      </c>
      <c r="C74" s="21">
        <v>1877.7</v>
      </c>
      <c r="D74" s="61">
        <v>-662.3</v>
      </c>
      <c r="E74" s="48">
        <f t="shared" si="1"/>
        <v>1215.4</v>
      </c>
      <c r="F74" s="65"/>
    </row>
    <row r="75" spans="1:6" ht="32.25" customHeight="1">
      <c r="A75" s="23" t="s">
        <v>186</v>
      </c>
      <c r="B75" s="13" t="s">
        <v>187</v>
      </c>
      <c r="C75" s="79">
        <v>0</v>
      </c>
      <c r="D75" s="70"/>
      <c r="E75" s="69">
        <f t="shared" si="1"/>
        <v>0</v>
      </c>
      <c r="F75" s="65"/>
    </row>
    <row r="76" spans="1:6" ht="32.25" customHeight="1">
      <c r="A76" s="23" t="s">
        <v>164</v>
      </c>
      <c r="B76" s="13" t="s">
        <v>165</v>
      </c>
      <c r="C76" s="21">
        <v>7353.5</v>
      </c>
      <c r="D76" s="61"/>
      <c r="E76" s="48">
        <f t="shared" si="1"/>
        <v>7353.5</v>
      </c>
      <c r="F76" s="65"/>
    </row>
    <row r="77" spans="1:5" ht="32.25" customHeight="1">
      <c r="A77" s="23" t="s">
        <v>111</v>
      </c>
      <c r="B77" s="24" t="s">
        <v>125</v>
      </c>
      <c r="C77" s="21">
        <v>14527</v>
      </c>
      <c r="D77" s="61"/>
      <c r="E77" s="61">
        <f t="shared" si="1"/>
        <v>14527</v>
      </c>
    </row>
    <row r="78" spans="1:5" ht="32.25" customHeight="1">
      <c r="A78" s="23" t="s">
        <v>177</v>
      </c>
      <c r="B78" s="77" t="s">
        <v>179</v>
      </c>
      <c r="C78" s="21">
        <v>9352</v>
      </c>
      <c r="D78" s="61"/>
      <c r="E78" s="61">
        <f>SUM(C78+D78)</f>
        <v>9352</v>
      </c>
    </row>
    <row r="79" spans="1:5" ht="15">
      <c r="A79" s="23" t="s">
        <v>112</v>
      </c>
      <c r="B79" s="13" t="s">
        <v>67</v>
      </c>
      <c r="C79" s="21">
        <v>49036.7</v>
      </c>
      <c r="D79" s="61">
        <v>79721.5</v>
      </c>
      <c r="E79" s="61">
        <f t="shared" si="1"/>
        <v>128758.2</v>
      </c>
    </row>
    <row r="80" spans="1:5" ht="30">
      <c r="A80" s="54" t="s">
        <v>113</v>
      </c>
      <c r="B80" s="59" t="s">
        <v>75</v>
      </c>
      <c r="C80" s="56">
        <f>C81+C82+C83+C84+C85+C86+C87</f>
        <v>2200052.1</v>
      </c>
      <c r="D80" s="56">
        <f>D81+D82+D83+D84+D85+D86+D87</f>
        <v>77554.6</v>
      </c>
      <c r="E80" s="57">
        <f t="shared" si="1"/>
        <v>2277606.7</v>
      </c>
    </row>
    <row r="81" spans="1:5" ht="31.5" customHeight="1">
      <c r="A81" s="23" t="s">
        <v>114</v>
      </c>
      <c r="B81" s="13" t="s">
        <v>69</v>
      </c>
      <c r="C81" s="21">
        <v>2137657.3</v>
      </c>
      <c r="D81" s="48">
        <v>76565.6</v>
      </c>
      <c r="E81" s="48">
        <f t="shared" si="1"/>
        <v>2214222.9</v>
      </c>
    </row>
    <row r="82" spans="1:5" ht="75">
      <c r="A82" s="23" t="s">
        <v>115</v>
      </c>
      <c r="B82" s="13" t="s">
        <v>74</v>
      </c>
      <c r="C82" s="21">
        <v>38778</v>
      </c>
      <c r="D82" s="48"/>
      <c r="E82" s="48">
        <f t="shared" si="1"/>
        <v>38778</v>
      </c>
    </row>
    <row r="83" spans="1:6" ht="60">
      <c r="A83" s="23" t="s">
        <v>116</v>
      </c>
      <c r="B83" s="13" t="s">
        <v>70</v>
      </c>
      <c r="C83" s="21">
        <v>0</v>
      </c>
      <c r="D83" s="61"/>
      <c r="E83" s="48">
        <f t="shared" si="1"/>
        <v>0</v>
      </c>
      <c r="F83" s="65"/>
    </row>
    <row r="84" spans="1:5" ht="60">
      <c r="A84" s="23" t="s">
        <v>117</v>
      </c>
      <c r="B84" s="45" t="s">
        <v>84</v>
      </c>
      <c r="C84" s="21">
        <v>1.2</v>
      </c>
      <c r="D84" s="48"/>
      <c r="E84" s="48">
        <f t="shared" si="1"/>
        <v>1.2</v>
      </c>
    </row>
    <row r="85" spans="1:5" ht="60">
      <c r="A85" s="23" t="s">
        <v>118</v>
      </c>
      <c r="B85" s="13" t="s">
        <v>94</v>
      </c>
      <c r="C85" s="21">
        <v>12285.5</v>
      </c>
      <c r="D85" s="61"/>
      <c r="E85" s="48">
        <f t="shared" si="1"/>
        <v>12285.5</v>
      </c>
    </row>
    <row r="86" spans="1:10" ht="81.75" customHeight="1">
      <c r="A86" s="23" t="s">
        <v>119</v>
      </c>
      <c r="B86" s="13" t="s">
        <v>101</v>
      </c>
      <c r="C86" s="21">
        <v>4000</v>
      </c>
      <c r="D86" s="61"/>
      <c r="E86" s="48">
        <f t="shared" si="1"/>
        <v>4000</v>
      </c>
      <c r="J86" s="17"/>
    </row>
    <row r="87" spans="1:5" ht="45">
      <c r="A87" s="23" t="s">
        <v>120</v>
      </c>
      <c r="B87" s="24" t="s">
        <v>68</v>
      </c>
      <c r="C87" s="21">
        <v>7330.1</v>
      </c>
      <c r="D87" s="61">
        <v>989</v>
      </c>
      <c r="E87" s="48">
        <f t="shared" si="1"/>
        <v>8319.1</v>
      </c>
    </row>
    <row r="88" spans="1:5" ht="15">
      <c r="A88" s="54" t="s">
        <v>121</v>
      </c>
      <c r="B88" s="58" t="s">
        <v>71</v>
      </c>
      <c r="C88" s="57">
        <f>C89+C90+C91+C92</f>
        <v>65551.20000000001</v>
      </c>
      <c r="D88" s="56">
        <f>SUM(D89:D92)</f>
        <v>1950.8</v>
      </c>
      <c r="E88" s="57">
        <f t="shared" si="1"/>
        <v>67502.00000000001</v>
      </c>
    </row>
    <row r="89" spans="1:5" ht="124.5" customHeight="1">
      <c r="A89" s="23" t="s">
        <v>156</v>
      </c>
      <c r="B89" s="24" t="s">
        <v>180</v>
      </c>
      <c r="C89" s="21">
        <v>46090.8</v>
      </c>
      <c r="D89" s="21"/>
      <c r="E89" s="48">
        <f t="shared" si="1"/>
        <v>46090.8</v>
      </c>
    </row>
    <row r="90" spans="1:5" ht="79.5" customHeight="1">
      <c r="A90" s="23" t="s">
        <v>170</v>
      </c>
      <c r="B90" s="24" t="s">
        <v>171</v>
      </c>
      <c r="C90" s="21">
        <v>0</v>
      </c>
      <c r="D90" s="21"/>
      <c r="E90" s="48">
        <f t="shared" si="1"/>
        <v>0</v>
      </c>
    </row>
    <row r="91" spans="1:5" ht="45">
      <c r="A91" s="23" t="s">
        <v>153</v>
      </c>
      <c r="B91" s="67" t="s">
        <v>154</v>
      </c>
      <c r="C91" s="21">
        <v>0</v>
      </c>
      <c r="D91" s="48"/>
      <c r="E91" s="48">
        <f t="shared" si="1"/>
        <v>0</v>
      </c>
    </row>
    <row r="92" spans="1:5" ht="30">
      <c r="A92" s="23" t="s">
        <v>122</v>
      </c>
      <c r="B92" s="13" t="s">
        <v>72</v>
      </c>
      <c r="C92" s="21">
        <v>19460.4</v>
      </c>
      <c r="D92" s="61">
        <v>1950.8</v>
      </c>
      <c r="E92" s="61">
        <f t="shared" si="1"/>
        <v>21411.2</v>
      </c>
    </row>
    <row r="93" spans="1:5" ht="45">
      <c r="A93" s="22" t="s">
        <v>127</v>
      </c>
      <c r="B93" s="60" t="s">
        <v>129</v>
      </c>
      <c r="C93" s="20">
        <f>C94</f>
        <v>0</v>
      </c>
      <c r="D93" s="20">
        <f>D94</f>
        <v>750.2</v>
      </c>
      <c r="E93" s="20">
        <f>E94</f>
        <v>750.2</v>
      </c>
    </row>
    <row r="94" spans="1:8" ht="30">
      <c r="A94" s="23" t="s">
        <v>130</v>
      </c>
      <c r="B94" s="13" t="s">
        <v>132</v>
      </c>
      <c r="C94" s="21">
        <v>0</v>
      </c>
      <c r="D94" s="48">
        <v>750.2</v>
      </c>
      <c r="E94" s="61">
        <f>SUM(C94+D94)</f>
        <v>750.2</v>
      </c>
      <c r="H94" s="64"/>
    </row>
    <row r="95" spans="1:5" ht="30">
      <c r="A95" s="22" t="s">
        <v>128</v>
      </c>
      <c r="B95" s="60" t="s">
        <v>126</v>
      </c>
      <c r="C95" s="20">
        <f>C96</f>
        <v>0</v>
      </c>
      <c r="D95" s="20">
        <f>D96</f>
        <v>0</v>
      </c>
      <c r="E95" s="20">
        <f>E96</f>
        <v>0</v>
      </c>
    </row>
    <row r="96" spans="1:5" ht="33" customHeight="1">
      <c r="A96" s="23" t="s">
        <v>131</v>
      </c>
      <c r="B96" s="13" t="s">
        <v>133</v>
      </c>
      <c r="C96" s="21">
        <v>0</v>
      </c>
      <c r="D96" s="61"/>
      <c r="E96" s="48">
        <f>SUM(C96+D96)</f>
        <v>0</v>
      </c>
    </row>
    <row r="97" spans="1:5" ht="18" customHeight="1">
      <c r="A97" s="22" t="s">
        <v>145</v>
      </c>
      <c r="B97" s="60" t="s">
        <v>146</v>
      </c>
      <c r="C97" s="20">
        <f>C98</f>
        <v>0</v>
      </c>
      <c r="D97" s="20">
        <f>D98</f>
        <v>0</v>
      </c>
      <c r="E97" s="20">
        <f>E98</f>
        <v>0</v>
      </c>
    </row>
    <row r="98" spans="1:5" ht="30.75" customHeight="1">
      <c r="A98" s="23" t="s">
        <v>147</v>
      </c>
      <c r="B98" s="13" t="s">
        <v>148</v>
      </c>
      <c r="C98" s="21">
        <v>0</v>
      </c>
      <c r="D98" s="48"/>
      <c r="E98" s="48">
        <f>SUM(C98+D98)</f>
        <v>0</v>
      </c>
    </row>
    <row r="99" spans="1:5" ht="45">
      <c r="A99" s="22" t="s">
        <v>96</v>
      </c>
      <c r="B99" s="60" t="s">
        <v>97</v>
      </c>
      <c r="C99" s="20">
        <f>C100</f>
        <v>0</v>
      </c>
      <c r="D99" s="20">
        <f>D100</f>
        <v>0</v>
      </c>
      <c r="E99" s="20">
        <f>E100</f>
        <v>0</v>
      </c>
    </row>
    <row r="100" spans="1:5" ht="45">
      <c r="A100" s="23" t="s">
        <v>123</v>
      </c>
      <c r="B100" s="13" t="s">
        <v>98</v>
      </c>
      <c r="C100" s="21">
        <v>0</v>
      </c>
      <c r="D100" s="61"/>
      <c r="E100" s="48">
        <f>SUM(C100+D100)</f>
        <v>0</v>
      </c>
    </row>
    <row r="101" spans="1:6" ht="14.25">
      <c r="A101" s="10"/>
      <c r="B101" s="46" t="s">
        <v>15</v>
      </c>
      <c r="C101" s="28">
        <f>SUM(C12+C58)</f>
        <v>6395368.8</v>
      </c>
      <c r="D101" s="28">
        <f>SUM(D12+D58)</f>
        <v>256600</v>
      </c>
      <c r="E101" s="50">
        <f>SUM(C101+D101)</f>
        <v>6651968.8</v>
      </c>
      <c r="F101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2023-06-07T04:45:32Z</cp:lastPrinted>
  <dcterms:created xsi:type="dcterms:W3CDTF">2008-08-05T09:03:05Z</dcterms:created>
  <dcterms:modified xsi:type="dcterms:W3CDTF">2023-06-22T06:37:58Z</dcterms:modified>
  <cp:category/>
  <cp:version/>
  <cp:contentType/>
  <cp:contentStatus/>
</cp:coreProperties>
</file>